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21360" windowHeight="5220"/>
  </bookViews>
  <sheets>
    <sheet name="Лист1" sheetId="1" r:id="rId1"/>
    <sheet name="XLR_NoRangeSheet" sheetId="2" state="veryHidden" r:id="rId2"/>
  </sheets>
  <definedNames>
    <definedName name="Query1">Лист1!$A$7:$Y$8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Лист1!$A$14:$K$14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J7" i="1" l="1"/>
  <c r="J8" i="1" s="1"/>
  <c r="I8" i="1" l="1"/>
  <c r="J9" i="1" s="1"/>
  <c r="A7" i="1"/>
  <c r="B5" i="2"/>
  <c r="B25" i="1"/>
  <c r="B24" i="1"/>
</calcChain>
</file>

<file path=xl/sharedStrings.xml><?xml version="1.0" encoding="utf-8"?>
<sst xmlns="http://schemas.openxmlformats.org/spreadsheetml/2006/main" count="55" uniqueCount="48">
  <si>
    <t>№ п.п.</t>
  </si>
  <si>
    <t>Описание</t>
  </si>
  <si>
    <t>Объем может быть изменен на 30% без изменения стоимости единицы</t>
  </si>
  <si>
    <t>Особые условия</t>
  </si>
  <si>
    <t>Контактное лицо по тех. Вопросам</t>
  </si>
  <si>
    <t>СПЕЦИФИКАЦИЯ</t>
  </si>
  <si>
    <t>Исполнитель:</t>
  </si>
  <si>
    <t>тел.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</si>
  <si>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</si>
  <si>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</si>
  <si>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</si>
  <si>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</si>
  <si>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</si>
  <si>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</si>
  <si>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</si>
  <si>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</si>
  <si>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4.2, Developer  (build 122-D7)</t>
  </si>
  <si>
    <t>Query2</t>
  </si>
  <si>
    <t>Республика Башкортостан</t>
  </si>
  <si>
    <t>КОММУТАТОР НР</t>
  </si>
  <si>
    <t>, тел. , эл.почта:</t>
  </si>
  <si>
    <t/>
  </si>
  <si>
    <t>Сентябрь 2014</t>
  </si>
  <si>
    <t>Бадьина Лилия Альбертовна</t>
  </si>
  <si>
    <t>(347)221-57-43</t>
  </si>
  <si>
    <t>Отдел развития (ОР)</t>
  </si>
  <si>
    <t>Приложение 1.3</t>
  </si>
  <si>
    <t>КОММУТАТОР HP 3100-24 V2 EI (JD320B)</t>
  </si>
  <si>
    <t>24 порта 10/100 с автоматическим определением скорости, 2 порта двойного назначения 10/100/1000Base-T или SFP с автоматическим определением скорости; JD320B</t>
  </si>
  <si>
    <t>шт</t>
  </si>
  <si>
    <t>Сроки поставки</t>
  </si>
  <si>
    <t>III кв.                    1 сентября</t>
  </si>
  <si>
    <t>II кв.                          1 июня</t>
  </si>
  <si>
    <t>Срок поставки</t>
  </si>
  <si>
    <t>Транспортировка товара</t>
  </si>
  <si>
    <t>Инициатор закупки</t>
  </si>
  <si>
    <t>Место доставки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</si>
  <si>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</si>
  <si>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Начальник отдела развития  Тимофеев И.А. 8-901-8173579, 8-347-2215478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</si>
  <si>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</si>
  <si>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1 июня 2014г, 1 сентября 2014г</t>
  </si>
  <si>
    <t>САРЕХ</t>
  </si>
  <si>
    <t>Нигматуллин Артур Ханифович тел. (347)221-54-82, эл.почта: Nigmatullin@bashtel.ru</t>
  </si>
  <si>
    <t>Приложение 1.1</t>
  </si>
  <si>
    <t>Куратор Начальник ОР</t>
  </si>
  <si>
    <t>Тимофеев И.А.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</si>
  <si>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6) Авторизационное письмо от Hewlett-Packard.                                                                              </t>
  </si>
  <si>
    <r>
      <t xml:space="preserve">Предельная сумма составляет:       </t>
    </r>
    <r>
      <rPr>
        <b/>
        <u/>
        <sz val="11"/>
        <color theme="1"/>
        <rFont val="Calibri"/>
        <family val="2"/>
        <charset val="204"/>
        <scheme val="minor"/>
      </rPr>
      <t>1 840 800</t>
    </r>
    <r>
      <rPr>
        <sz val="11"/>
        <color theme="1"/>
        <rFont val="Calibri"/>
        <family val="2"/>
        <charset val="204"/>
        <scheme val="minor"/>
      </rPr>
      <t xml:space="preserve">      руб. с НДС.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</si>
</sst>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6" xfId="0" applyNumberFormat="1" applyBorder="1" applyAlignment="1">
      <alignment horizontal="right"/>
    </xf>
    <xf numFmtId="0" fontId="0" fillId="0" borderId="1" xfId="0" applyBorder="1"/>
    <xf numFmtId="0" fontId="0" fillId="0" borderId="9" xfId="0" applyBorder="1"/>
    <xf numFmtId="164" fontId="0" fillId="0" borderId="1" xfId="0" applyNumberFormat="1" applyBorder="1"/>
    <xf numFmtId="0" fontId="0" fillId="0" borderId="0" xfId="0" applyAlignment="1">
      <alignment horizontal="right"/>
    </xf>
    <xf numFmtId="0" fontId="4" fillId="0" borderId="6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0" xfId="0" applyBorder="1" applyAlignment="1">
      <alignment horizontal="righ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25"/>
  <sheetViews>
    <sheetView tabSelected="1" zoomScaleNormal="100" workbookViewId="0">
      <selection activeCell="C14" sqref="C14:J14"/>
    </sheetView>
  </sheetViews>
  <sheetFormatPr defaultRowHeight="15" x14ac:dyDescent="0.25"/>
  <cols>
    <col min="1" max="1" width="5.5703125" customWidth="1"/>
    <col min="2" max="2" width="26.42578125" customWidth="1"/>
    <col min="3" max="3" width="39.42578125" style="9" customWidth="1"/>
    <col min="4" max="4" width="4.28515625" customWidth="1"/>
    <col min="5" max="5" width="8" customWidth="1"/>
    <col min="6" max="6" width="11.42578125" customWidth="1"/>
    <col min="7" max="7" width="6.5703125" customWidth="1"/>
    <col min="8" max="8" width="24.7109375" customWidth="1"/>
    <col min="9" max="9" width="20.28515625" style="7" customWidth="1"/>
    <col min="10" max="10" width="19.7109375" style="7" customWidth="1"/>
    <col min="11" max="11" width="3.28515625" customWidth="1"/>
    <col min="21" max="24" width="9.140625" style="9"/>
  </cols>
  <sheetData>
    <row r="1" spans="1:25" x14ac:dyDescent="0.25">
      <c r="J1" s="29" t="s">
        <v>43</v>
      </c>
    </row>
    <row r="2" spans="1:25" x14ac:dyDescent="0.25">
      <c r="A2" s="59" t="s">
        <v>5</v>
      </c>
      <c r="B2" s="59"/>
      <c r="C2" s="59"/>
      <c r="D2" s="59"/>
      <c r="E2" s="59"/>
      <c r="F2" s="59"/>
      <c r="G2" s="59"/>
      <c r="H2" s="59"/>
      <c r="I2" s="59"/>
      <c r="J2" s="59"/>
    </row>
    <row r="3" spans="1:25" x14ac:dyDescent="0.25">
      <c r="A3" t="s">
        <v>15</v>
      </c>
      <c r="B3" s="18" t="s">
        <v>19</v>
      </c>
      <c r="C3" s="18"/>
      <c r="D3" s="17" t="s">
        <v>25</v>
      </c>
      <c r="J3" s="29" t="s">
        <v>41</v>
      </c>
      <c r="K3" s="3"/>
    </row>
    <row r="4" spans="1:25" s="10" customFormat="1" ht="15" customHeight="1" x14ac:dyDescent="0.25">
      <c r="A4" s="60" t="s">
        <v>0</v>
      </c>
      <c r="B4" s="60" t="s">
        <v>9</v>
      </c>
      <c r="C4" s="62" t="s">
        <v>1</v>
      </c>
      <c r="D4" s="62" t="s">
        <v>8</v>
      </c>
      <c r="E4" s="64" t="s">
        <v>30</v>
      </c>
      <c r="F4" s="65"/>
      <c r="G4" s="66"/>
      <c r="H4" s="67" t="s">
        <v>11</v>
      </c>
      <c r="I4" s="69" t="s">
        <v>12</v>
      </c>
      <c r="J4" s="61" t="s">
        <v>14</v>
      </c>
    </row>
    <row r="5" spans="1:25" s="11" customFormat="1" ht="49.5" customHeight="1" x14ac:dyDescent="0.25">
      <c r="A5" s="60"/>
      <c r="B5" s="60"/>
      <c r="C5" s="63"/>
      <c r="D5" s="63"/>
      <c r="E5" s="8" t="s">
        <v>32</v>
      </c>
      <c r="F5" s="8" t="s">
        <v>31</v>
      </c>
      <c r="G5" s="8" t="s">
        <v>10</v>
      </c>
      <c r="H5" s="68"/>
      <c r="I5" s="70"/>
      <c r="J5" s="61"/>
    </row>
    <row r="6" spans="1:25" s="10" customFormat="1" x14ac:dyDescent="0.25">
      <c r="A6" s="12">
        <v>1</v>
      </c>
      <c r="B6" s="12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12">
        <v>10</v>
      </c>
    </row>
    <row r="7" spans="1:25" ht="78" customHeight="1" x14ac:dyDescent="0.25">
      <c r="A7" s="6">
        <f>ROW()-6</f>
        <v>1</v>
      </c>
      <c r="B7" s="1" t="s">
        <v>27</v>
      </c>
      <c r="C7" s="1" t="s">
        <v>28</v>
      </c>
      <c r="D7" s="4" t="s">
        <v>29</v>
      </c>
      <c r="E7" s="19">
        <v>75</v>
      </c>
      <c r="F7" s="19">
        <v>75</v>
      </c>
      <c r="G7" s="19">
        <v>150</v>
      </c>
      <c r="H7" s="5">
        <v>10400</v>
      </c>
      <c r="I7" s="5">
        <v>1560000</v>
      </c>
      <c r="J7" s="5">
        <f>I7*1.18</f>
        <v>1840800</v>
      </c>
      <c r="K7" s="9"/>
      <c r="L7" s="9"/>
      <c r="M7" s="9"/>
      <c r="N7" s="9"/>
      <c r="O7" s="9"/>
      <c r="P7" s="9"/>
      <c r="Q7" s="9"/>
      <c r="R7" s="9"/>
      <c r="S7" s="9"/>
      <c r="T7" s="9"/>
    </row>
    <row r="8" spans="1:25" x14ac:dyDescent="0.25">
      <c r="A8" s="14"/>
      <c r="B8" s="15"/>
      <c r="C8" s="15"/>
      <c r="D8" s="15"/>
      <c r="E8" s="16"/>
      <c r="F8" s="16"/>
      <c r="G8" s="16"/>
      <c r="H8" s="16"/>
      <c r="I8" s="25">
        <f>SUM($I$7)</f>
        <v>1560000</v>
      </c>
      <c r="J8" s="28">
        <f>J7</f>
        <v>1840800</v>
      </c>
      <c r="K8" s="9"/>
      <c r="L8" s="9"/>
      <c r="M8" s="9"/>
      <c r="N8" s="9"/>
      <c r="O8" s="9"/>
      <c r="P8" s="9"/>
      <c r="Q8" s="9"/>
      <c r="R8" s="9"/>
      <c r="S8" s="9"/>
      <c r="T8" s="9"/>
      <c r="Y8" s="9"/>
    </row>
    <row r="9" spans="1:25" s="9" customFormat="1" x14ac:dyDescent="0.25">
      <c r="A9" s="27"/>
      <c r="B9" s="2"/>
      <c r="C9" s="2"/>
      <c r="D9" s="2"/>
      <c r="E9" s="13"/>
      <c r="F9" s="13"/>
      <c r="G9" s="13"/>
      <c r="H9" s="13"/>
      <c r="I9" s="13" t="s">
        <v>13</v>
      </c>
      <c r="J9" s="26">
        <f>I8*0.18</f>
        <v>280800</v>
      </c>
    </row>
    <row r="10" spans="1:25" s="9" customFormat="1" x14ac:dyDescent="0.25">
      <c r="A10" s="36" t="s">
        <v>47</v>
      </c>
      <c r="B10" s="36"/>
      <c r="C10" s="36"/>
      <c r="D10" s="36"/>
      <c r="E10" s="36"/>
      <c r="F10" s="36"/>
      <c r="G10" s="36"/>
      <c r="H10" s="36"/>
      <c r="I10" s="36"/>
      <c r="J10" s="36"/>
    </row>
    <row r="11" spans="1:25" x14ac:dyDescent="0.25">
      <c r="A11" s="36" t="s">
        <v>2</v>
      </c>
      <c r="B11" s="36"/>
      <c r="C11" s="36"/>
      <c r="D11" s="36"/>
      <c r="E11" s="36"/>
      <c r="F11" s="36"/>
      <c r="G11" s="36"/>
      <c r="H11" s="36"/>
      <c r="I11" s="36"/>
      <c r="J11" s="36"/>
    </row>
    <row r="12" spans="1:25" x14ac:dyDescent="0.25">
      <c r="A12" s="53" t="s">
        <v>33</v>
      </c>
      <c r="B12" s="54"/>
      <c r="C12" s="56" t="s">
        <v>40</v>
      </c>
      <c r="D12" s="57"/>
      <c r="E12" s="57"/>
      <c r="F12" s="57"/>
      <c r="G12" s="57"/>
      <c r="H12" s="57"/>
      <c r="I12" s="57"/>
      <c r="J12" s="58"/>
    </row>
    <row r="13" spans="1:25" ht="32.25" customHeight="1" x14ac:dyDescent="0.25">
      <c r="A13" s="30" t="s">
        <v>34</v>
      </c>
      <c r="B13" s="31"/>
      <c r="C13" s="47" t="s">
        <v>37</v>
      </c>
      <c r="D13" s="48"/>
      <c r="E13" s="48"/>
      <c r="F13" s="48"/>
      <c r="G13" s="48"/>
      <c r="H13" s="48"/>
      <c r="I13" s="48"/>
      <c r="J13" s="49"/>
      <c r="K13" s="2"/>
      <c r="L13" s="2"/>
      <c r="M13" s="2"/>
      <c r="N13" s="2"/>
      <c r="O13" s="2"/>
      <c r="P13" s="2"/>
    </row>
    <row r="14" spans="1:25" ht="110.25" customHeight="1" x14ac:dyDescent="0.25">
      <c r="A14" s="37" t="s">
        <v>3</v>
      </c>
      <c r="B14" s="37"/>
      <c r="C14" s="50" t="s">
        <v>46</v>
      </c>
      <c r="D14" s="51"/>
      <c r="E14" s="51"/>
      <c r="F14" s="51"/>
      <c r="G14" s="51"/>
      <c r="H14" s="51"/>
      <c r="I14" s="51"/>
      <c r="J14" s="52"/>
      <c r="K14" s="9"/>
    </row>
    <row r="15" spans="1:25" s="9" customFormat="1" ht="18" customHeight="1" x14ac:dyDescent="0.25">
      <c r="A15" s="37" t="s">
        <v>35</v>
      </c>
      <c r="B15" s="37"/>
      <c r="C15" s="47" t="s">
        <v>38</v>
      </c>
      <c r="D15" s="48"/>
      <c r="E15" s="48"/>
      <c r="F15" s="48"/>
      <c r="G15" s="48"/>
      <c r="H15" s="48"/>
      <c r="I15" s="48"/>
      <c r="J15" s="49"/>
    </row>
    <row r="16" spans="1:25" s="10" customFormat="1" ht="15" customHeight="1" x14ac:dyDescent="0.25">
      <c r="A16" s="55" t="s">
        <v>4</v>
      </c>
      <c r="B16" s="55"/>
      <c r="C16" s="35" t="s">
        <v>42</v>
      </c>
      <c r="D16" s="35"/>
      <c r="E16" s="35"/>
      <c r="F16" s="35"/>
      <c r="G16" s="35"/>
      <c r="H16" s="35"/>
      <c r="I16" s="35"/>
      <c r="J16" s="35"/>
    </row>
    <row r="17" spans="1:11" s="9" customFormat="1" x14ac:dyDescent="0.25">
      <c r="A17" s="37" t="s">
        <v>36</v>
      </c>
      <c r="B17" s="37"/>
      <c r="C17" s="38" t="s">
        <v>39</v>
      </c>
      <c r="D17" s="39"/>
      <c r="E17" s="39"/>
      <c r="F17" s="39"/>
      <c r="G17" s="39"/>
      <c r="H17" s="39"/>
      <c r="I17" s="39"/>
      <c r="J17" s="40"/>
    </row>
    <row r="18" spans="1:11" s="9" customFormat="1" x14ac:dyDescent="0.25">
      <c r="A18" s="37"/>
      <c r="B18" s="37"/>
      <c r="C18" s="41"/>
      <c r="D18" s="42"/>
      <c r="E18" s="42"/>
      <c r="F18" s="42"/>
      <c r="G18" s="42"/>
      <c r="H18" s="42"/>
      <c r="I18" s="42"/>
      <c r="J18" s="43"/>
      <c r="K18"/>
    </row>
    <row r="19" spans="1:11" ht="38.25" customHeight="1" x14ac:dyDescent="0.25">
      <c r="A19" s="37"/>
      <c r="B19" s="37"/>
      <c r="C19" s="44"/>
      <c r="D19" s="45"/>
      <c r="E19" s="45"/>
      <c r="F19" s="45"/>
      <c r="G19" s="45"/>
      <c r="H19" s="45"/>
      <c r="I19" s="45"/>
      <c r="J19" s="46"/>
    </row>
    <row r="20" spans="1:11" ht="19.5" customHeight="1" x14ac:dyDescent="0.25">
      <c r="A20" s="21"/>
      <c r="B20" s="21"/>
      <c r="C20" s="21"/>
      <c r="D20" s="22"/>
      <c r="E20" s="22"/>
      <c r="F20" s="22"/>
      <c r="G20" s="22"/>
      <c r="H20" s="22"/>
      <c r="I20" s="22"/>
      <c r="J20" s="22"/>
      <c r="K20" s="9"/>
    </row>
    <row r="21" spans="1:11" s="9" customFormat="1" ht="19.5" customHeight="1" x14ac:dyDescent="0.25">
      <c r="A21" s="22" t="s">
        <v>44</v>
      </c>
      <c r="B21" s="21"/>
      <c r="C21" s="34" t="s">
        <v>45</v>
      </c>
      <c r="D21" s="22"/>
      <c r="E21" s="22"/>
      <c r="F21" s="22"/>
      <c r="G21" s="22"/>
      <c r="H21" s="22"/>
      <c r="I21" s="22"/>
      <c r="J21" s="22"/>
    </row>
    <row r="22" spans="1:11" s="9" customFormat="1" ht="19.5" customHeight="1" x14ac:dyDescent="0.25">
      <c r="A22" s="21"/>
      <c r="B22" s="21"/>
      <c r="C22" s="21"/>
      <c r="D22" s="22"/>
      <c r="E22" s="22"/>
      <c r="F22" s="22"/>
      <c r="G22" s="22"/>
      <c r="H22" s="22"/>
      <c r="I22" s="22"/>
      <c r="J22" s="22"/>
    </row>
    <row r="23" spans="1:11" s="32" customFormat="1" ht="11.25" x14ac:dyDescent="0.2">
      <c r="A23" s="32" t="s">
        <v>6</v>
      </c>
    </row>
    <row r="24" spans="1:11" s="32" customFormat="1" ht="11.25" x14ac:dyDescent="0.2">
      <c r="B24" s="33" t="str">
        <f>Query2_USERN</f>
        <v>Бадьина Лилия Альбертовна</v>
      </c>
      <c r="C24" s="33"/>
    </row>
    <row r="25" spans="1:11" s="32" customFormat="1" ht="11.25" x14ac:dyDescent="0.2">
      <c r="A25" s="32" t="s">
        <v>7</v>
      </c>
      <c r="B25" s="33" t="str">
        <f>Query2_USERT</f>
        <v>(347)221-57-43</v>
      </c>
      <c r="C25" s="33"/>
    </row>
  </sheetData>
  <mergeCells count="22">
    <mergeCell ref="A2:J2"/>
    <mergeCell ref="A4:A5"/>
    <mergeCell ref="B4:B5"/>
    <mergeCell ref="J4:J5"/>
    <mergeCell ref="C4:C5"/>
    <mergeCell ref="D4:D5"/>
    <mergeCell ref="E4:G4"/>
    <mergeCell ref="H4:H5"/>
    <mergeCell ref="I4:I5"/>
    <mergeCell ref="C16:J16"/>
    <mergeCell ref="A10:J10"/>
    <mergeCell ref="A17:B19"/>
    <mergeCell ref="C17:J19"/>
    <mergeCell ref="A15:B15"/>
    <mergeCell ref="C15:J15"/>
    <mergeCell ref="A14:B14"/>
    <mergeCell ref="C14:J14"/>
    <mergeCell ref="A12:B12"/>
    <mergeCell ref="A11:J11"/>
    <mergeCell ref="A16:B16"/>
    <mergeCell ref="C12:J12"/>
    <mergeCell ref="C13:J13"/>
  </mergeCells>
  <pageMargins left="0.78740157480314965" right="0.39370078740157483" top="0.78740157480314965" bottom="0.39370078740157483" header="0.31496062992125984" footer="0.31496062992125984"/>
  <pageSetup paperSize="9" scale="8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3" t="s">
        <v>16</v>
      </c>
      <c r="B5" t="e">
        <f>XLR_ERRNAME</f>
        <v>#NAME?</v>
      </c>
    </row>
    <row r="6" spans="1:19" x14ac:dyDescent="0.25">
      <c r="A6" t="s">
        <v>17</v>
      </c>
      <c r="B6">
        <v>4440</v>
      </c>
      <c r="C6" s="24" t="s">
        <v>18</v>
      </c>
      <c r="D6">
        <v>2591</v>
      </c>
      <c r="E6" s="24" t="s">
        <v>19</v>
      </c>
      <c r="F6" s="24" t="s">
        <v>20</v>
      </c>
      <c r="G6" s="24" t="s">
        <v>21</v>
      </c>
      <c r="H6" s="24" t="s">
        <v>21</v>
      </c>
      <c r="I6" s="24" t="s">
        <v>21</v>
      </c>
      <c r="J6" s="24" t="s">
        <v>19</v>
      </c>
      <c r="K6" s="24" t="s">
        <v>22</v>
      </c>
      <c r="L6" s="24" t="s">
        <v>23</v>
      </c>
      <c r="M6" s="24" t="s">
        <v>24</v>
      </c>
      <c r="N6" s="24" t="s">
        <v>21</v>
      </c>
      <c r="O6">
        <v>1051</v>
      </c>
      <c r="P6" s="24" t="s">
        <v>25</v>
      </c>
      <c r="Q6">
        <v>0</v>
      </c>
      <c r="R6" s="24" t="s">
        <v>21</v>
      </c>
      <c r="S6" s="24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2014-04-04T09:01:22Z</cp:lastPrinted>
  <dcterms:created xsi:type="dcterms:W3CDTF">2013-12-19T08:11:42Z</dcterms:created>
  <dcterms:modified xsi:type="dcterms:W3CDTF">2014-04-11T05:09:48Z</dcterms:modified>
</cp:coreProperties>
</file>